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組織フォルダ\121 上下水道課\上水道庶務係\06_上水道財務（消費税申告含む）\02_決算・監査\04_経営比較分析表(総務省)\R6分\02_回答\"/>
    </mc:Choice>
  </mc:AlternateContent>
  <xr:revisionPtr revIDLastSave="0" documentId="13_ncr:1_{26F9087A-C0BA-46BE-BF6F-A37A2ABA7750}" xr6:coauthVersionLast="47" xr6:coauthVersionMax="47" xr10:uidLastSave="{00000000-0000-0000-0000-000000000000}"/>
  <workbookProtection workbookAlgorithmName="SHA-512" workbookHashValue="LDo4JgPFOeVg8ETc7fqaOGne1HV1scxEoz4lD/Byc/ECYKfayJdXOJC9wVZO3Tp41tOm3cd90kIWXfsGT1FjAw==" workbookSaltValue="3GTevjPHcFoF+Pr9nJOMA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BB10" i="4"/>
  <c r="AT10" i="4"/>
  <c r="AL10" i="4"/>
  <c r="BB8" i="4"/>
  <c r="AT8" i="4"/>
  <c r="AL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<sst xmlns="http://schemas.openxmlformats.org/spreadsheetml/2006/main" count="228" uniqueCount="112">
  <si>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</si>
  <si>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</si>
  <si>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</si>
  <si>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</si>
  <si>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</si>
  <si>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</si>
  <si>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</si>
  <si>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</si>
  <si>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</si>
  <si>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</si>
  <si>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</si>
  <si>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</si>
  <si>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</si>
  <si>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</si>
  <si>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</si>
  <si>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</si>
  <si>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</si>
  <si>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</si>
  <si>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</si>
  <si>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</si>
  <si>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</si>
  <si>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</si>
  <si>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</si>
  <si>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</si>
  <si>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</si>
  <si>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</si>
  <si>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</si>
  <si>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</si>
  <si>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</si>
  <si>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</si>
  <si>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</si>
  <si>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</si>
  <si>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</si>
  <si>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</si>
  <si>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</si>
  <si>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</si>
  <si>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</si>
  <si>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</si>
  <si>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</si>
  <si>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</si>
  <si>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</si>
  <si>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</si>
  <si>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</si>
  <si>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</si>
  <si>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</si>
  <si>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</si>
  <si>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</si>
  <si>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</si>
  <si>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</si>
  <si>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</si>
  <si>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</si>
  <si>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</si>
  <si>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</si>
  <si>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</si>
  <si>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</si>
  <si>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</si>
  <si>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</si>
  <si>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</si>
  <si>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</si>
  <si>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</si>
  <si>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</si>
  <si>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</si>
  <si>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</si>
  <si>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</si>
  <si>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</si>
  <si>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</si>
  <si>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</si>
  <si>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</si>
  <si>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</si>
  <si>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</si>
  <si>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</si>
  <si>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</si>
  <si>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</si>
  <si>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</si>
  <si>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</si>
  <si>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</si>
  <si>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</si>
  <si>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</si>
  <si>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</si>
  <si>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</si>
  <si>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</si>
  <si>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</si>
  <si>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</si>
  <si>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</si>
  <si>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</si>
  <si>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</si>
  <si>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</si>
  <si>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</si>
  <si>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</si>
  <si>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</si>
  <si>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</si>
  <si>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</si>
  <si>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玉村町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</si>
  <si>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</si>
  <si>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</si>
  <si>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</si>
  <si>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</si>
  <si>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</si>
  <si>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</si>
  <si>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</si>
  <si>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</si>
  <si>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</si>
  <si>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</si>
  <si>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</si>
  <si>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</si>
  <si>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</si>
  <si>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</si>
  <si>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</si>
  <si>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</si>
  <si>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類似団体平均値を上回っており、老朽化が進んでいることから、計画的な更新が必要である。
②管路経年化率
 類似団体平均値を上回っており、効率的・計画的な更新が必要である。
③管路更新率
 類似団体平均値を上回っているが、老朽化が進んでいることから、引き続き計画的な管路更新に努める必要がある。</t>
    <rPh sb="123" eb="126">
      <t>ロウキュウカ</t>
    </rPh>
    <rPh sb="127" eb="128">
      <t>スス</t>
    </rPh>
    <rPh sb="141" eb="143">
      <t>ケイカク</t>
    </rPh>
    <rPh sb="147" eb="149">
      <t>コウシン</t>
    </rPh>
    <phoneticPr fontId="4"/>
  </si>
  <si>
    <t>本町の水道事業については、①経常収支比率100%以上を維持し、また他の類似団体を上回っていることから、近年の経営状況については比較的良好といえる。しかし、給水人口の減少を踏まえた今後の水需要動向により、施設規模の見直しの検討及び計画的な更新が必要である。また、⑤料金回収率について、令和６年度は基本料金減免事業の影響で数字の上では100％を下回ったが、実質的には100%以上で推移しており、経営に必要な経費を料金で賄えることができている。しかし、④企業債残高対給水収益比率が類似団体平均を上回っていることから、老朽化した施設の更新費用を企業債により賄っている状況にある。なお、浄水場更新事業が控えており、安定した経営基盤を確立するため、令和７年４月に料金改定を実施したところである。今後も定期的に料金の見直しを図るなど、経営の健全化に努める必要がある。</t>
    <rPh sb="24" eb="26">
      <t>イジョウ</t>
    </rPh>
    <rPh sb="27" eb="29">
      <t>イジ</t>
    </rPh>
    <rPh sb="63" eb="66">
      <t>ヒカクテキ</t>
    </rPh>
    <rPh sb="141" eb="143">
      <t>レイワ</t>
    </rPh>
    <rPh sb="144" eb="146">
      <t>ネンド</t>
    </rPh>
    <rPh sb="147" eb="151">
      <t>キホンリョウキン</t>
    </rPh>
    <rPh sb="151" eb="155">
      <t>ゲンメンジギョウ</t>
    </rPh>
    <rPh sb="156" eb="158">
      <t>エイキョウ</t>
    </rPh>
    <rPh sb="170" eb="172">
      <t>シタマワ</t>
    </rPh>
    <rPh sb="176" eb="179">
      <t>ジッシツテキ</t>
    </rPh>
    <rPh sb="185" eb="187">
      <t>イジョウ</t>
    </rPh>
    <rPh sb="188" eb="190">
      <t>スイイ</t>
    </rPh>
    <rPh sb="318" eb="320">
      <t>レイワ</t>
    </rPh>
    <rPh sb="321" eb="322">
      <t>ネン</t>
    </rPh>
    <rPh sb="323" eb="324">
      <t>ツキ</t>
    </rPh>
    <rPh sb="330" eb="332">
      <t>ジッシ</t>
    </rPh>
    <rPh sb="341" eb="343">
      <t>コンゴ</t>
    </rPh>
    <rPh sb="344" eb="347">
      <t>テイキテキ</t>
    </rPh>
    <rPh sb="348" eb="350">
      <t>リョウキン</t>
    </rPh>
    <rPh sb="351" eb="353">
      <t>ミナオ</t>
    </rPh>
    <rPh sb="355" eb="356">
      <t>ハカ</t>
    </rPh>
    <rPh sb="360" eb="362">
      <t>ケイエイ</t>
    </rPh>
    <rPh sb="363" eb="366">
      <t>ケンゼンカ</t>
    </rPh>
    <rPh sb="367" eb="368">
      <t>ツト</t>
    </rPh>
    <rPh sb="370" eb="372">
      <t>ヒツヨウ</t>
    </rPh>
    <phoneticPr fontId="4"/>
  </si>
  <si>
    <t>①経常収支比率
 類似団体平均値を上回っており、100%以上で推移していることから、収支は黒字であり健全な状態を保っている。
③流動比率
 類似団体平均値を上回っており、300%を超えて推移しているため、短期債務に対する支払能力を充分に有している。
④企業債残高対給水収益比率
 類似団体平均値を上回っており、建設投資の財源を借入れに頼っている状況である。将来的な更新を見据え、適切な給水収益の確保を含めた財務管理が必要と考えられる。
⑤料金回収率
 令和６年度は当該年度に実施した基本料金減免事業の影響で数字の上では100%を下回ったが、実質的には100%以上で推移していることから、給水に必要な費用を給水収益で賄えている状況にある。
⑥給水原価
 類似団体平均値を下回っており、効率的な維持管理、経営に努めている。
⑦施設利用率
 類似団体平均値を上回っており、適切な規模で効率的な施設の利用に努めている。
⑧有収率
 類似団体平均値を上回っているが、今後もさらなる漏水対策や計画的な管路の更新が必要である。</t>
    <rPh sb="226" eb="228">
      <t>レイワ</t>
    </rPh>
    <rPh sb="229" eb="231">
      <t>ネンド</t>
    </rPh>
    <rPh sb="232" eb="236">
      <t>トウガイネンド</t>
    </rPh>
    <rPh sb="237" eb="239">
      <t>ジッシ</t>
    </rPh>
    <rPh sb="241" eb="245">
      <t>キホンリョウキン</t>
    </rPh>
    <rPh sb="245" eb="249">
      <t>ゲンメンジギョウ</t>
    </rPh>
    <rPh sb="250" eb="252">
      <t>エイキョウ</t>
    </rPh>
    <rPh sb="264" eb="266">
      <t>シタマワ</t>
    </rPh>
    <rPh sb="270" eb="273">
      <t>ジッシツテキ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</si>
</sst>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1.03</c:v>
                </c:pt>
                <c:pt idx="1">
                  <c:v>0.88</c:v>
                </c:pt>
                <c:pt idx="2">
                  <c:v>0.96</c:v>
                </c:pt>
                <c:pt idx="3">
                  <c:v>1.08</c:v>
                </c:pt>
                <c:pt idx="4">
                  <c:v>0.86</c:v>
                </c:pt>
              </c:numCache>
            </c:numRef>
          </c:val>
          <c:extLst>
            <c:ext xmlns:c16="http://schemas.microsoft.com/office/drawing/2014/chart" uri="{C3380CC4-5D6E-409C-BE32-E72D297353CC}">
              <c16:uniqueId val="{00000000-C9DF-4026-B273-78A4C5D68D0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C9DF-4026-B273-78A4C5D68D0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66.52</c:v>
                </c:pt>
                <c:pt idx="1">
                  <c:v>65.599999999999994</c:v>
                </c:pt>
                <c:pt idx="2">
                  <c:v>64.08</c:v>
                </c:pt>
                <c:pt idx="3">
                  <c:v>63.11</c:v>
                </c:pt>
                <c:pt idx="4">
                  <c:v>62.2</c:v>
                </c:pt>
              </c:numCache>
            </c:numRef>
          </c:val>
          <c:extLst>
            <c:ext xmlns:c16="http://schemas.microsoft.com/office/drawing/2014/chart" uri="{C3380CC4-5D6E-409C-BE32-E72D297353CC}">
              <c16:uniqueId val="{00000000-E102-449D-843A-BC3076629A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E102-449D-843A-BC3076629A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89.26</c:v>
                </c:pt>
                <c:pt idx="1">
                  <c:v>88.9</c:v>
                </c:pt>
                <c:pt idx="2">
                  <c:v>90.08</c:v>
                </c:pt>
                <c:pt idx="3">
                  <c:v>89.52</c:v>
                </c:pt>
                <c:pt idx="4">
                  <c:v>90.06</c:v>
                </c:pt>
              </c:numCache>
            </c:numRef>
          </c:val>
          <c:extLst>
            <c:ext xmlns:c16="http://schemas.microsoft.com/office/drawing/2014/chart" uri="{C3380CC4-5D6E-409C-BE32-E72D297353CC}">
              <c16:uniqueId val="{00000000-0554-40FC-9896-DDA2B1E7E4E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554-40FC-9896-DDA2B1E7E4E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115.74</c:v>
                </c:pt>
                <c:pt idx="1">
                  <c:v>118.42</c:v>
                </c:pt>
                <c:pt idx="2">
                  <c:v>116.11</c:v>
                </c:pt>
                <c:pt idx="3">
                  <c:v>116.87</c:v>
                </c:pt>
                <c:pt idx="4">
                  <c:v>117.03</c:v>
                </c:pt>
              </c:numCache>
            </c:numRef>
          </c:val>
          <c:extLst>
            <c:ext xmlns:c16="http://schemas.microsoft.com/office/drawing/2014/chart" uri="{C3380CC4-5D6E-409C-BE32-E72D297353CC}">
              <c16:uniqueId val="{00000000-8061-4446-848D-740109A9453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061-4446-848D-740109A9453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52.57</c:v>
                </c:pt>
                <c:pt idx="1">
                  <c:v>53.28</c:v>
                </c:pt>
                <c:pt idx="2">
                  <c:v>53.62</c:v>
                </c:pt>
                <c:pt idx="3">
                  <c:v>53.8</c:v>
                </c:pt>
                <c:pt idx="4">
                  <c:v>54.43</c:v>
                </c:pt>
              </c:numCache>
            </c:numRef>
          </c:val>
          <c:extLst>
            <c:ext xmlns:c16="http://schemas.microsoft.com/office/drawing/2014/chart" uri="{C3380CC4-5D6E-409C-BE32-E72D297353CC}">
              <c16:uniqueId val="{00000000-1703-4C01-92C3-04D952C4A6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1703-4C01-92C3-04D952C4A6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36.33</c:v>
                </c:pt>
                <c:pt idx="1">
                  <c:v>20.96</c:v>
                </c:pt>
                <c:pt idx="2">
                  <c:v>37.04</c:v>
                </c:pt>
                <c:pt idx="3">
                  <c:v>37.479999999999997</c:v>
                </c:pt>
                <c:pt idx="4">
                  <c:v>36.53</c:v>
                </c:pt>
              </c:numCache>
            </c:numRef>
          </c:val>
          <c:extLst>
            <c:ext xmlns:c16="http://schemas.microsoft.com/office/drawing/2014/chart" uri="{C3380CC4-5D6E-409C-BE32-E72D297353CC}">
              <c16:uniqueId val="{00000000-6376-49FB-ABA8-CE4E0C0F81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376-49FB-ABA8-CE4E0C0F81C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C0-4CD0-88D0-009A611A2B2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3CC0-4CD0-88D0-009A611A2B2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385.94</c:v>
                </c:pt>
                <c:pt idx="1">
                  <c:v>421.26</c:v>
                </c:pt>
                <c:pt idx="2">
                  <c:v>448.18</c:v>
                </c:pt>
                <c:pt idx="3">
                  <c:v>501.48</c:v>
                </c:pt>
                <c:pt idx="4">
                  <c:v>659.8</c:v>
                </c:pt>
              </c:numCache>
            </c:numRef>
          </c:val>
          <c:extLst>
            <c:ext xmlns:c16="http://schemas.microsoft.com/office/drawing/2014/chart" uri="{C3380CC4-5D6E-409C-BE32-E72D297353CC}">
              <c16:uniqueId val="{00000000-0E9B-4D47-8FB1-069344D58EE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0E9B-4D47-8FB1-069344D58EE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440.61</c:v>
                </c:pt>
                <c:pt idx="1">
                  <c:v>437.22</c:v>
                </c:pt>
                <c:pt idx="2">
                  <c:v>444.53</c:v>
                </c:pt>
                <c:pt idx="3">
                  <c:v>460.82</c:v>
                </c:pt>
                <c:pt idx="4">
                  <c:v>554.80999999999995</c:v>
                </c:pt>
              </c:numCache>
            </c:numRef>
          </c:val>
          <c:extLst>
            <c:ext xmlns:c16="http://schemas.microsoft.com/office/drawing/2014/chart" uri="{C3380CC4-5D6E-409C-BE32-E72D297353CC}">
              <c16:uniqueId val="{00000000-C7A9-41DC-8979-454E9DA5724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7A9-41DC-8979-454E9DA5724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111.38</c:v>
                </c:pt>
                <c:pt idx="1">
                  <c:v>112.78</c:v>
                </c:pt>
                <c:pt idx="2">
                  <c:v>111.72</c:v>
                </c:pt>
                <c:pt idx="3">
                  <c:v>111.02</c:v>
                </c:pt>
                <c:pt idx="4">
                  <c:v>93.71</c:v>
                </c:pt>
              </c:numCache>
            </c:numRef>
          </c:val>
          <c:extLst>
            <c:ext xmlns:c16="http://schemas.microsoft.com/office/drawing/2014/chart" uri="{C3380CC4-5D6E-409C-BE32-E72D297353CC}">
              <c16:uniqueId val="{00000000-0F29-466E-BCA4-C482404D4A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0F29-466E-BCA4-C482404D4A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100.33</c:v>
                </c:pt>
                <c:pt idx="1">
                  <c:v>98.92</c:v>
                </c:pt>
                <c:pt idx="2">
                  <c:v>99.94</c:v>
                </c:pt>
                <c:pt idx="3">
                  <c:v>100.63</c:v>
                </c:pt>
                <c:pt idx="4">
                  <c:v>101.86</c:v>
                </c:pt>
              </c:numCache>
            </c:numRef>
          </c:val>
          <c:extLst>
            <c:ext xmlns:c16="http://schemas.microsoft.com/office/drawing/2014/chart" uri="{C3380CC4-5D6E-409C-BE32-E72D297353CC}">
              <c16:uniqueId val="{00000000-2903-4289-A39C-704116EBB7A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903-4289-A39C-704116EBB7A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topLeftCell="AG22" zoomScaleNormal="100" zoomScaleSheetLayoutView="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群馬県　玉村町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35620</v>
      </c>
      <c r="AM8" s="44"/>
      <c r="AN8" s="44"/>
      <c r="AO8" s="44"/>
      <c r="AP8" s="44"/>
      <c r="AQ8" s="44"/>
      <c r="AR8" s="44"/>
      <c r="AS8" s="44"/>
      <c r="AT8" s="45">
        <f>データ!$S$6</f>
        <v>25.78</v>
      </c>
      <c r="AU8" s="46"/>
      <c r="AV8" s="46"/>
      <c r="AW8" s="46"/>
      <c r="AX8" s="46"/>
      <c r="AY8" s="46"/>
      <c r="AZ8" s="46"/>
      <c r="BA8" s="46"/>
      <c r="BB8" s="47">
        <f>データ!$T$6</f>
        <v>1381.69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60.34</v>
      </c>
      <c r="J10" s="46"/>
      <c r="K10" s="46"/>
      <c r="L10" s="46"/>
      <c r="M10" s="46"/>
      <c r="N10" s="46"/>
      <c r="O10" s="80"/>
      <c r="P10" s="47">
        <f>データ!$P$6</f>
        <v>99.9</v>
      </c>
      <c r="Q10" s="47"/>
      <c r="R10" s="47"/>
      <c r="S10" s="47"/>
      <c r="T10" s="47"/>
      <c r="U10" s="47"/>
      <c r="V10" s="47"/>
      <c r="W10" s="44">
        <f>データ!$Q$6</f>
        <v>2320</v>
      </c>
      <c r="X10" s="44"/>
      <c r="Y10" s="44"/>
      <c r="Z10" s="44"/>
      <c r="AA10" s="44"/>
      <c r="AB10" s="44"/>
      <c r="AC10" s="44"/>
      <c r="AD10" s="2"/>
      <c r="AE10" s="2"/>
      <c r="AF10" s="2"/>
      <c r="AG10" s="2"/>
      <c r="AH10" s="2"/>
      <c r="AI10" s="2"/>
      <c r="AJ10" s="2"/>
      <c r="AK10" s="2"/>
      <c r="AL10" s="44">
        <f>データ!$U$6</f>
        <v>35367</v>
      </c>
      <c r="AM10" s="44"/>
      <c r="AN10" s="44"/>
      <c r="AO10" s="44"/>
      <c r="AP10" s="44"/>
      <c r="AQ10" s="44"/>
      <c r="AR10" s="44"/>
      <c r="AS10" s="44"/>
      <c r="AT10" s="45">
        <f>データ!$V$6</f>
        <v>25.78</v>
      </c>
      <c r="AU10" s="46"/>
      <c r="AV10" s="46"/>
      <c r="AW10" s="46"/>
      <c r="AX10" s="46"/>
      <c r="AY10" s="46"/>
      <c r="AZ10" s="46"/>
      <c r="BA10" s="46"/>
      <c r="BB10" s="47">
        <f>データ!$W$6</f>
        <v>1371.88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BpA/yNz7MqFFokhlLUsQuezlRTL7pC5PYscu3cZ245/6jqNuE4bZ8mHp4B5sZ12XFZ8pcKzLB4U7djWKxGpig==" saltValue="NnFKAK7Gkyi2I9y678ZC8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104647</v>
      </c>
      <c r="D6" s="20">
        <f t="shared" si="3"/>
        <v>46</v>
      </c>
      <c r="E6" s="20">
        <f t="shared" si="3"/>
        <v>1</v>
      </c>
      <c r="F6" s="20">
        <f t="shared" si="3"/>
        <v>0</v>
      </c>
      <c r="G6" s="20">
        <f t="shared" si="3"/>
        <v>1</v>
      </c>
      <c r="H6" s="20" t="str">
        <f t="shared" si="3"/>
        <v>群馬県　玉村町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60.34</v>
      </c>
      <c r="P6" s="21">
        <f t="shared" si="3"/>
        <v>99.9</v>
      </c>
      <c r="Q6" s="21">
        <f t="shared" si="3"/>
        <v>2320</v>
      </c>
      <c r="R6" s="21">
        <f t="shared" si="3"/>
        <v>35620</v>
      </c>
      <c r="S6" s="21">
        <f t="shared" si="3"/>
        <v>25.78</v>
      </c>
      <c r="T6" s="21">
        <f t="shared" si="3"/>
        <v>1381.69</v>
      </c>
      <c r="U6" s="21">
        <f t="shared" si="3"/>
        <v>35367</v>
      </c>
      <c r="V6" s="21">
        <f t="shared" si="3"/>
        <v>25.78</v>
      </c>
      <c r="W6" s="21">
        <f t="shared" si="3"/>
        <v>1371.88</v>
      </c>
      <c r="X6" s="22">
        <f>IF(X7="",NA(),X7)</f>
        <v>115.74</v>
      </c>
      <c r="Y6" s="22">
        <f t="shared" ref="Y6:AG6" si="4">IF(Y7="",NA(),Y7)</f>
        <v>118.42</v>
      </c>
      <c r="Z6" s="22">
        <f t="shared" si="4"/>
        <v>116.11</v>
      </c>
      <c r="AA6" s="22">
        <f t="shared" si="4"/>
        <v>116.87</v>
      </c>
      <c r="AB6" s="22">
        <f t="shared" si="4"/>
        <v>117.03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385.94</v>
      </c>
      <c r="AU6" s="22">
        <f t="shared" ref="AU6:BC6" si="6">IF(AU7="",NA(),AU7)</f>
        <v>421.26</v>
      </c>
      <c r="AV6" s="22">
        <f t="shared" si="6"/>
        <v>448.18</v>
      </c>
      <c r="AW6" s="22">
        <f t="shared" si="6"/>
        <v>501.48</v>
      </c>
      <c r="AX6" s="22">
        <f t="shared" si="6"/>
        <v>659.8</v>
      </c>
      <c r="AY6" s="22">
        <f t="shared" si="6"/>
        <v>327.77</v>
      </c>
      <c r="AZ6" s="22">
        <f t="shared" si="6"/>
        <v>338.02</v>
      </c>
      <c r="BA6" s="22">
        <f t="shared" si="6"/>
        <v>345.94</v>
      </c>
      <c r="BB6" s="22">
        <f t="shared" si="6"/>
        <v>329.7</v>
      </c>
      <c r="BC6" s="22">
        <f t="shared" si="6"/>
        <v>319.99</v>
      </c>
      <c r="BD6" s="21" t="str">
        <f>IF(BD7="","",IF(BD7="-","【-】","【"&amp;SUBSTITUTE(TEXT(BD7,"#,##0.00"),"-","△")&amp;"】"))</f>
        <v>【239.69】</v>
      </c>
      <c r="BE6" s="22">
        <f>IF(BE7="",NA(),BE7)</f>
        <v>440.61</v>
      </c>
      <c r="BF6" s="22">
        <f t="shared" ref="BF6:BN6" si="7">IF(BF7="",NA(),BF7)</f>
        <v>437.22</v>
      </c>
      <c r="BG6" s="22">
        <f t="shared" si="7"/>
        <v>444.53</v>
      </c>
      <c r="BH6" s="22">
        <f t="shared" si="7"/>
        <v>460.82</v>
      </c>
      <c r="BI6" s="22">
        <f t="shared" si="7"/>
        <v>554.80999999999995</v>
      </c>
      <c r="BJ6" s="22">
        <f t="shared" si="7"/>
        <v>397.1</v>
      </c>
      <c r="BK6" s="22">
        <f t="shared" si="7"/>
        <v>379.91</v>
      </c>
      <c r="BL6" s="22">
        <f t="shared" si="7"/>
        <v>386.61</v>
      </c>
      <c r="BM6" s="22">
        <f t="shared" si="7"/>
        <v>381.56</v>
      </c>
      <c r="BN6" s="22">
        <f t="shared" si="7"/>
        <v>365.55</v>
      </c>
      <c r="BO6" s="21" t="str">
        <f>IF(BO7="","",IF(BO7="-","【-】","【"&amp;SUBSTITUTE(TEXT(BO7,"#,##0.00"),"-","△")&amp;"】"))</f>
        <v>【264.86】</v>
      </c>
      <c r="BP6" s="22">
        <f>IF(BP7="",NA(),BP7)</f>
        <v>111.38</v>
      </c>
      <c r="BQ6" s="22">
        <f t="shared" ref="BQ6:BY6" si="8">IF(BQ7="",NA(),BQ7)</f>
        <v>112.78</v>
      </c>
      <c r="BR6" s="22">
        <f t="shared" si="8"/>
        <v>111.72</v>
      </c>
      <c r="BS6" s="22">
        <f t="shared" si="8"/>
        <v>111.02</v>
      </c>
      <c r="BT6" s="22">
        <f t="shared" si="8"/>
        <v>93.71</v>
      </c>
      <c r="BU6" s="22">
        <f t="shared" si="8"/>
        <v>95.79</v>
      </c>
      <c r="BV6" s="22">
        <f t="shared" si="8"/>
        <v>98.3</v>
      </c>
      <c r="BW6" s="22">
        <f t="shared" si="8"/>
        <v>93.82</v>
      </c>
      <c r="BX6" s="22">
        <f t="shared" si="8"/>
        <v>95.04</v>
      </c>
      <c r="BY6" s="22">
        <f t="shared" si="8"/>
        <v>95.42</v>
      </c>
      <c r="BZ6" s="21" t="str">
        <f>IF(BZ7="","",IF(BZ7="-","【-】","【"&amp;SUBSTITUTE(TEXT(BZ7,"#,##0.00"),"-","△")&amp;"】"))</f>
        <v>【97.59】</v>
      </c>
      <c r="CA6" s="22">
        <f>IF(CA7="",NA(),CA7)</f>
        <v>100.33</v>
      </c>
      <c r="CB6" s="22">
        <f t="shared" ref="CB6:CJ6" si="9">IF(CB7="",NA(),CB7)</f>
        <v>98.92</v>
      </c>
      <c r="CC6" s="22">
        <f t="shared" si="9"/>
        <v>99.94</v>
      </c>
      <c r="CD6" s="22">
        <f t="shared" si="9"/>
        <v>100.63</v>
      </c>
      <c r="CE6" s="22">
        <f t="shared" si="9"/>
        <v>101.86</v>
      </c>
      <c r="CF6" s="22">
        <f t="shared" si="9"/>
        <v>171.13</v>
      </c>
      <c r="CG6" s="22">
        <f t="shared" si="9"/>
        <v>173.7</v>
      </c>
      <c r="CH6" s="22">
        <f t="shared" si="9"/>
        <v>178.94</v>
      </c>
      <c r="CI6" s="22">
        <f t="shared" si="9"/>
        <v>180.19</v>
      </c>
      <c r="CJ6" s="22">
        <f t="shared" si="9"/>
        <v>184.25</v>
      </c>
      <c r="CK6" s="21" t="str">
        <f>IF(CK7="","",IF(CK7="-","【-】","【"&amp;SUBSTITUTE(TEXT(CK7,"#,##0.00"),"-","△")&amp;"】"))</f>
        <v>【181.66】</v>
      </c>
      <c r="CL6" s="22">
        <f>IF(CL7="",NA(),CL7)</f>
        <v>66.52</v>
      </c>
      <c r="CM6" s="22">
        <f t="shared" ref="CM6:CU6" si="10">IF(CM7="",NA(),CM7)</f>
        <v>65.599999999999994</v>
      </c>
      <c r="CN6" s="22">
        <f t="shared" si="10"/>
        <v>64.08</v>
      </c>
      <c r="CO6" s="22">
        <f t="shared" si="10"/>
        <v>63.11</v>
      </c>
      <c r="CP6" s="22">
        <f t="shared" si="10"/>
        <v>62.2</v>
      </c>
      <c r="CQ6" s="22">
        <f t="shared" si="10"/>
        <v>60.12</v>
      </c>
      <c r="CR6" s="22">
        <f t="shared" si="10"/>
        <v>60.34</v>
      </c>
      <c r="CS6" s="22">
        <f t="shared" si="10"/>
        <v>59.54</v>
      </c>
      <c r="CT6" s="22">
        <f t="shared" si="10"/>
        <v>59.26</v>
      </c>
      <c r="CU6" s="22">
        <f t="shared" si="10"/>
        <v>60.44</v>
      </c>
      <c r="CV6" s="21" t="str">
        <f>IF(CV7="","",IF(CV7="-","【-】","【"&amp;SUBSTITUTE(TEXT(CV7,"#,##0.00"),"-","△")&amp;"】"))</f>
        <v>【60.21】</v>
      </c>
      <c r="CW6" s="22">
        <f>IF(CW7="",NA(),CW7)</f>
        <v>89.26</v>
      </c>
      <c r="CX6" s="22">
        <f t="shared" ref="CX6:DF6" si="11">IF(CX7="",NA(),CX7)</f>
        <v>88.9</v>
      </c>
      <c r="CY6" s="22">
        <f t="shared" si="11"/>
        <v>90.08</v>
      </c>
      <c r="CZ6" s="22">
        <f t="shared" si="11"/>
        <v>89.52</v>
      </c>
      <c r="DA6" s="22">
        <f t="shared" si="11"/>
        <v>90.06</v>
      </c>
      <c r="DB6" s="22">
        <f t="shared" si="11"/>
        <v>84.24</v>
      </c>
      <c r="DC6" s="22">
        <f t="shared" si="11"/>
        <v>84.19</v>
      </c>
      <c r="DD6" s="22">
        <f t="shared" si="11"/>
        <v>83.93</v>
      </c>
      <c r="DE6" s="22">
        <f t="shared" si="11"/>
        <v>83.84</v>
      </c>
      <c r="DF6" s="22">
        <f t="shared" si="11"/>
        <v>83.39</v>
      </c>
      <c r="DG6" s="21" t="str">
        <f>IF(DG7="","",IF(DG7="-","【-】","【"&amp;SUBSTITUTE(TEXT(DG7,"#,##0.00"),"-","△")&amp;"】"))</f>
        <v>【89.21】</v>
      </c>
      <c r="DH6" s="22">
        <f>IF(DH7="",NA(),DH7)</f>
        <v>52.57</v>
      </c>
      <c r="DI6" s="22">
        <f t="shared" ref="DI6:DQ6" si="12">IF(DI7="",NA(),DI7)</f>
        <v>53.28</v>
      </c>
      <c r="DJ6" s="22">
        <f t="shared" si="12"/>
        <v>53.62</v>
      </c>
      <c r="DK6" s="22">
        <f t="shared" si="12"/>
        <v>53.8</v>
      </c>
      <c r="DL6" s="22">
        <f t="shared" si="12"/>
        <v>54.43</v>
      </c>
      <c r="DM6" s="22">
        <f t="shared" si="12"/>
        <v>48.83</v>
      </c>
      <c r="DN6" s="22">
        <f t="shared" si="12"/>
        <v>49.96</v>
      </c>
      <c r="DO6" s="22">
        <f t="shared" si="12"/>
        <v>50.82</v>
      </c>
      <c r="DP6" s="22">
        <f t="shared" si="12"/>
        <v>51.82</v>
      </c>
      <c r="DQ6" s="22">
        <f t="shared" si="12"/>
        <v>52.53</v>
      </c>
      <c r="DR6" s="21" t="str">
        <f>IF(DR7="","",IF(DR7="-","【-】","【"&amp;SUBSTITUTE(TEXT(DR7,"#,##0.00"),"-","△")&amp;"】"))</f>
        <v>【52.41】</v>
      </c>
      <c r="DS6" s="22">
        <f>IF(DS7="",NA(),DS7)</f>
        <v>36.33</v>
      </c>
      <c r="DT6" s="22">
        <f t="shared" ref="DT6:EB6" si="13">IF(DT7="",NA(),DT7)</f>
        <v>20.96</v>
      </c>
      <c r="DU6" s="22">
        <f t="shared" si="13"/>
        <v>37.04</v>
      </c>
      <c r="DV6" s="22">
        <f t="shared" si="13"/>
        <v>37.479999999999997</v>
      </c>
      <c r="DW6" s="22">
        <f t="shared" si="13"/>
        <v>36.53</v>
      </c>
      <c r="DX6" s="22">
        <f t="shared" si="13"/>
        <v>18.18</v>
      </c>
      <c r="DY6" s="22">
        <f t="shared" si="13"/>
        <v>19.32</v>
      </c>
      <c r="DZ6" s="22">
        <f t="shared" si="13"/>
        <v>21.16</v>
      </c>
      <c r="EA6" s="22">
        <f t="shared" si="13"/>
        <v>22.72</v>
      </c>
      <c r="EB6" s="22">
        <f t="shared" si="13"/>
        <v>24.16</v>
      </c>
      <c r="EC6" s="21" t="str">
        <f>IF(EC7="","",IF(EC7="-","【-】","【"&amp;SUBSTITUTE(TEXT(EC7,"#,##0.00"),"-","△")&amp;"】"))</f>
        <v>【26.78】</v>
      </c>
      <c r="ED6" s="22">
        <f>IF(ED7="",NA(),ED7)</f>
        <v>1.03</v>
      </c>
      <c r="EE6" s="22">
        <f t="shared" ref="EE6:EM6" si="14">IF(EE7="",NA(),EE7)</f>
        <v>0.88</v>
      </c>
      <c r="EF6" s="22">
        <f t="shared" si="14"/>
        <v>0.96</v>
      </c>
      <c r="EG6" s="22">
        <f t="shared" si="14"/>
        <v>1.08</v>
      </c>
      <c r="EH6" s="22">
        <f t="shared" si="14"/>
        <v>0.86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104647</v>
      </c>
      <c r="D7" s="24">
        <v>46</v>
      </c>
      <c r="E7" s="24">
        <v>1</v>
      </c>
      <c r="F7" s="24">
        <v>0</v>
      </c>
      <c r="G7" s="24">
        <v>1</v>
      </c>
      <c r="H7" s="24" t="s">
        <v>92</v>
      </c>
      <c r="I7" s="24" t="s">
        <v>93</v>
      </c>
      <c r="J7" s="24" t="s">
        <v>94</v>
      </c>
      <c r="K7" s="24" t="s">
        <v>95</v>
      </c>
      <c r="L7" s="24" t="s">
        <v>96</v>
      </c>
      <c r="M7" s="24" t="s">
        <v>97</v>
      </c>
      <c r="N7" s="25" t="s">
        <v>98</v>
      </c>
      <c r="O7" s="25">
        <v>60.34</v>
      </c>
      <c r="P7" s="25">
        <v>99.9</v>
      </c>
      <c r="Q7" s="25">
        <v>2320</v>
      </c>
      <c r="R7" s="25">
        <v>35620</v>
      </c>
      <c r="S7" s="25">
        <v>25.78</v>
      </c>
      <c r="T7" s="25">
        <v>1381.69</v>
      </c>
      <c r="U7" s="25">
        <v>35367</v>
      </c>
      <c r="V7" s="25">
        <v>25.78</v>
      </c>
      <c r="W7" s="25">
        <v>1371.88</v>
      </c>
      <c r="X7" s="25">
        <v>115.74</v>
      </c>
      <c r="Y7" s="25">
        <v>118.42</v>
      </c>
      <c r="Z7" s="25">
        <v>116.11</v>
      </c>
      <c r="AA7" s="25">
        <v>116.87</v>
      </c>
      <c r="AB7" s="25">
        <v>117.03</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385.94</v>
      </c>
      <c r="AU7" s="25">
        <v>421.26</v>
      </c>
      <c r="AV7" s="25">
        <v>448.18</v>
      </c>
      <c r="AW7" s="25">
        <v>501.48</v>
      </c>
      <c r="AX7" s="25">
        <v>659.8</v>
      </c>
      <c r="AY7" s="25">
        <v>327.77</v>
      </c>
      <c r="AZ7" s="25">
        <v>338.02</v>
      </c>
      <c r="BA7" s="25">
        <v>345.94</v>
      </c>
      <c r="BB7" s="25">
        <v>329.7</v>
      </c>
      <c r="BC7" s="25">
        <v>319.99</v>
      </c>
      <c r="BD7" s="25">
        <v>239.69</v>
      </c>
      <c r="BE7" s="25">
        <v>440.61</v>
      </c>
      <c r="BF7" s="25">
        <v>437.22</v>
      </c>
      <c r="BG7" s="25">
        <v>444.53</v>
      </c>
      <c r="BH7" s="25">
        <v>460.82</v>
      </c>
      <c r="BI7" s="25">
        <v>554.80999999999995</v>
      </c>
      <c r="BJ7" s="25">
        <v>397.1</v>
      </c>
      <c r="BK7" s="25">
        <v>379.91</v>
      </c>
      <c r="BL7" s="25">
        <v>386.61</v>
      </c>
      <c r="BM7" s="25">
        <v>381.56</v>
      </c>
      <c r="BN7" s="25">
        <v>365.55</v>
      </c>
      <c r="BO7" s="25">
        <v>264.86</v>
      </c>
      <c r="BP7" s="25">
        <v>111.38</v>
      </c>
      <c r="BQ7" s="25">
        <v>112.78</v>
      </c>
      <c r="BR7" s="25">
        <v>111.72</v>
      </c>
      <c r="BS7" s="25">
        <v>111.02</v>
      </c>
      <c r="BT7" s="25">
        <v>93.71</v>
      </c>
      <c r="BU7" s="25">
        <v>95.79</v>
      </c>
      <c r="BV7" s="25">
        <v>98.3</v>
      </c>
      <c r="BW7" s="25">
        <v>93.82</v>
      </c>
      <c r="BX7" s="25">
        <v>95.04</v>
      </c>
      <c r="BY7" s="25">
        <v>95.42</v>
      </c>
      <c r="BZ7" s="25">
        <v>97.59</v>
      </c>
      <c r="CA7" s="25">
        <v>100.33</v>
      </c>
      <c r="CB7" s="25">
        <v>98.92</v>
      </c>
      <c r="CC7" s="25">
        <v>99.94</v>
      </c>
      <c r="CD7" s="25">
        <v>100.63</v>
      </c>
      <c r="CE7" s="25">
        <v>101.86</v>
      </c>
      <c r="CF7" s="25">
        <v>171.13</v>
      </c>
      <c r="CG7" s="25">
        <v>173.7</v>
      </c>
      <c r="CH7" s="25">
        <v>178.94</v>
      </c>
      <c r="CI7" s="25">
        <v>180.19</v>
      </c>
      <c r="CJ7" s="25">
        <v>184.25</v>
      </c>
      <c r="CK7" s="25">
        <v>181.66</v>
      </c>
      <c r="CL7" s="25">
        <v>66.52</v>
      </c>
      <c r="CM7" s="25">
        <v>65.599999999999994</v>
      </c>
      <c r="CN7" s="25">
        <v>64.08</v>
      </c>
      <c r="CO7" s="25">
        <v>63.11</v>
      </c>
      <c r="CP7" s="25">
        <v>62.2</v>
      </c>
      <c r="CQ7" s="25">
        <v>60.12</v>
      </c>
      <c r="CR7" s="25">
        <v>60.34</v>
      </c>
      <c r="CS7" s="25">
        <v>59.54</v>
      </c>
      <c r="CT7" s="25">
        <v>59.26</v>
      </c>
      <c r="CU7" s="25">
        <v>60.44</v>
      </c>
      <c r="CV7" s="25">
        <v>60.21</v>
      </c>
      <c r="CW7" s="25">
        <v>89.26</v>
      </c>
      <c r="CX7" s="25">
        <v>88.9</v>
      </c>
      <c r="CY7" s="25">
        <v>90.08</v>
      </c>
      <c r="CZ7" s="25">
        <v>89.52</v>
      </c>
      <c r="DA7" s="25">
        <v>90.06</v>
      </c>
      <c r="DB7" s="25">
        <v>84.24</v>
      </c>
      <c r="DC7" s="25">
        <v>84.19</v>
      </c>
      <c r="DD7" s="25">
        <v>83.93</v>
      </c>
      <c r="DE7" s="25">
        <v>83.84</v>
      </c>
      <c r="DF7" s="25">
        <v>83.39</v>
      </c>
      <c r="DG7" s="25">
        <v>89.21</v>
      </c>
      <c r="DH7" s="25">
        <v>52.57</v>
      </c>
      <c r="DI7" s="25">
        <v>53.28</v>
      </c>
      <c r="DJ7" s="25">
        <v>53.62</v>
      </c>
      <c r="DK7" s="25">
        <v>53.8</v>
      </c>
      <c r="DL7" s="25">
        <v>54.43</v>
      </c>
      <c r="DM7" s="25">
        <v>48.83</v>
      </c>
      <c r="DN7" s="25">
        <v>49.96</v>
      </c>
      <c r="DO7" s="25">
        <v>50.82</v>
      </c>
      <c r="DP7" s="25">
        <v>51.82</v>
      </c>
      <c r="DQ7" s="25">
        <v>52.53</v>
      </c>
      <c r="DR7" s="25">
        <v>52.41</v>
      </c>
      <c r="DS7" s="25">
        <v>36.33</v>
      </c>
      <c r="DT7" s="25">
        <v>20.96</v>
      </c>
      <c r="DU7" s="25">
        <v>37.04</v>
      </c>
      <c r="DV7" s="25">
        <v>37.479999999999997</v>
      </c>
      <c r="DW7" s="25">
        <v>36.53</v>
      </c>
      <c r="DX7" s="25">
        <v>18.18</v>
      </c>
      <c r="DY7" s="25">
        <v>19.32</v>
      </c>
      <c r="DZ7" s="25">
        <v>21.16</v>
      </c>
      <c r="EA7" s="25">
        <v>22.72</v>
      </c>
      <c r="EB7" s="25">
        <v>24.16</v>
      </c>
      <c r="EC7" s="25">
        <v>26.78</v>
      </c>
      <c r="ED7" s="25">
        <v>1.03</v>
      </c>
      <c r="EE7" s="25">
        <v>0.88</v>
      </c>
      <c r="EF7" s="25">
        <v>0.96</v>
      </c>
      <c r="EG7" s="25">
        <v>1.08</v>
      </c>
      <c r="EH7" s="25">
        <v>0.86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加賀美 博隆</cp:lastModifiedBy>
  <cp:lastPrinted>2026-01-20T06:38:50Z</cp:lastPrinted>
  <dcterms:created xsi:type="dcterms:W3CDTF">2025-12-12T09:13:46Z</dcterms:created>
  <dcterms:modified xsi:type="dcterms:W3CDTF">2026-01-23T05:56:41Z</dcterms:modified>
  <cp:category/>
</cp:coreProperties>
</file>