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uSsMbmaAjTx/cpE1LwXIzBu3/EfLcw1B6HixZhIeUuaNHxqo8EC1B354tvDS0mlfD/9hNSUiNWyTi/xtJPbCw==" workbookSaltValue="iyDtymsuFLc++1T3d+Eprg==" workbookSpinCount="100000"/>
  <bookViews>
    <workbookView xWindow="0" yWindow="0" windowWidth="23040" windowHeight="9216"/>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<sst xmlns="http://schemas.openxmlformats.org/spreadsheetml/2006/main" xmlns:r="http://schemas.openxmlformats.org/officeDocument/2006/relationships" count="114" uniqueCount="114">
  <si>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</si>
  <si>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</si>
  <si>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</si>
  <si>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</si>
  <si>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</si>
  <si>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</si>
  <si>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</si>
  <si>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</si>
  <si>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</si>
  <si>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</si>
  <si>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</si>
  <si>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</si>
  <si>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</si>
  <si>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</si>
  <si>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</si>
  <si>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</si>
  <si>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</si>
  <si>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</si>
  <si>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</si>
  <si>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</si>
  <si>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</si>
  <si>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</si>
  <si>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</si>
  <si>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</si>
  <si>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</si>
  <si>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</si>
  <si>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</si>
  <si>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</si>
  <si>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</si>
  <si>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</si>
  <si>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</si>
  <si>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</si>
  <si>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</si>
  <si>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</si>
  <si>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</si>
  <si>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</si>
  <si>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</si>
  <si>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</si>
  <si>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</si>
  <si>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</si>
  <si>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</si>
  <si>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</si>
  <si>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</si>
  <si>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</si>
  <si>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</si>
  <si>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</si>
  <si>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</si>
  <si>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</si>
  <si>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</si>
  <si>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</si>
  <si>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</si>
  <si>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</si>
  <si>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</si>
  <si>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</si>
  <si>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</si>
  <si>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</si>
  <si>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</si>
  <si>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</si>
  <si>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</si>
  <si>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</si>
  <si>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</si>
  <si>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</si>
  <si>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</si>
  <si>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</si>
  <si>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</si>
  <si>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</si>
  <si>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</si>
  <si>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</si>
  <si>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</si>
  <si>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</si>
  <si>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</si>
  <si>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</si>
  <si>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</si>
  <si>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</si>
  <si>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</si>
  <si>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</si>
  <si>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</si>
  <si>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</si>
  <si>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</si>
  <si>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</si>
  <si>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</si>
  <si>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</si>
  <si>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</si>
  <si>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</si>
  <si>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</si>
  <si>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</si>
  <si>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</si>
  <si>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</si>
  <si>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</si>
  <si>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</si>
  <si>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</si>
  <si>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</si>
  <si>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</si>
  <si>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</si>
  <si>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</si>
  <si>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</si>
  <si>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玉村町</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</si>
  <si>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</si>
  <si>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</si>
  <si>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</si>
  <si>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</si>
  <si>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</si>
  <si>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</si>
  <si>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</si>
  <si>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</si>
  <si>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</si>
  <si>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</si>
  <si>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</si>
  <si>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</si>
  <si>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</si>
  <si>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</si>
  <si>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は町単独の終末処理場、ポンプ場を保有しておらず、自主管理する下水道施設としては道路内に埋設している下水道管渠が主なものとなっています。供用開始から３５年以上経過しているものの、耐用年数を経過しているものは少なく、施設の老朽化はそれほど進行していない状況です。</t>
  </si>
  <si>
    <t>　「流動比率」や「企業債残高対事業規模比率」など類似団体との比較で劣る指標もあり、経営の改善が必要な状況にあるといえます。また、「経費回収率」が７割に満たず、類似団体平均、全国平均ともに下回っているのは、使用料設定が低いことが要因と考えられます。将来にわたり経営の健全性を確保するためにも、早急に使用料の適正化に取り組む必要があります。なお、経営戦略については、令和６年度に改定しており、使用料の見直しを含め、経営戦略に基づく事業運営により経営基盤の強化を図ります。
　また、令和８年度には特定環境保全公共下水道区域（主に市街化調整区域）における下水道整備が概ね完了を迎える。現在、施設の修繕に要する費用は少ない状況にあるものの、今後、施設の老朽化が段階的に進むため、ストックマネジメント計画に基づき、老朽化対策を計画的に進めます。</t>
    <rPh sb="238" eb="240">
      <t>レイワ</t>
    </rPh>
    <rPh sb="241" eb="243">
      <t>ネンド</t>
    </rPh>
    <rPh sb="245" eb="247">
      <t>トクテイ</t>
    </rPh>
    <rPh sb="247" eb="249">
      <t>カンキョウ</t>
    </rPh>
    <rPh sb="249" eb="251">
      <t>ホゼン</t>
    </rPh>
    <rPh sb="251" eb="253">
      <t>コウキョウ</t>
    </rPh>
    <rPh sb="253" eb="256">
      <t>ゲスイドウ</t>
    </rPh>
    <rPh sb="256" eb="258">
      <t>クイキ</t>
    </rPh>
    <rPh sb="259" eb="260">
      <t>オモ</t>
    </rPh>
    <rPh sb="261" eb="264">
      <t>シガイカ</t>
    </rPh>
    <rPh sb="264" eb="266">
      <t>チョウセイ</t>
    </rPh>
    <rPh sb="266" eb="268">
      <t>クイキ</t>
    </rPh>
    <rPh sb="273" eb="276">
      <t>ゲスイドウ</t>
    </rPh>
    <rPh sb="276" eb="278">
      <t>セイビ</t>
    </rPh>
    <rPh sb="279" eb="280">
      <t>オオム</t>
    </rPh>
    <rPh sb="281" eb="283">
      <t>カンリョウ</t>
    </rPh>
    <rPh sb="284" eb="285">
      <t>ムカ</t>
    </rPh>
    <phoneticPr fontId="1"/>
  </si>
  <si>
    <t>　本町の下水道事業は、町内に流域下水道の終末処理場があることから、町内全域が下水道計画区域という特徴があります。このことから投資規模が大きくなる傾向にあり、使用料収入等に対する企業債残高の割合を示す「企業債残高対事業規模比率」は、減少傾向にあるものの、類似団体の平均値を上回っており、債務残高が高いこと、適正な料金収入の確保が必要であることを示しています。短期的な債務に対する支払い能力を示す「流動比率」は、負債に占める企業債償還額の割合が高い等の理由から、他団体と比較し低い水準となっております。「経常収支比率」からは、単年度収支が黒字であることが分かり、他団体との比較からも数字の上では大きな問題はないと思われます。しかし、一般会計からの繰入金に大きく依存している現状を踏まえると、繰入金を縮小していくことが大きな課題となっています。単位当たりの汚水処理費を示す「汚水処理原価」は、類似団体と比較すると低い数値で推移しており、良好な状況といえます。使用料で回収すべき経費をどの程度使用料収入で賄えているかを示す「経費回収率」は、類似団体の平均値を下回り、70％に満たない状況にあることから、早急に使用料の適正化に取り組む必要があります。整備済み区域内の人がどの程度接続しているかを示す「水洗化率」は、類似団体の平均値、全国の平均値いずれも下回っており、接続の普及・促進に対する取り組みが課題です。
　水需要の減少、節水意識から世帯当たりの使用量は減少傾向にあり、使用料収入は依然厳しい状況です。経営の健全化、効率化に向け更なる取組が必要です。</t>
    <rPh sb="115" eb="117">
      <t>ゲンショウ</t>
    </rPh>
    <rPh sb="117" eb="119">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</si>
</sst>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4.e-002</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81.87</c:v>
                </c:pt>
                <c:pt idx="1">
                  <c:v>80.66</c:v>
                </c:pt>
                <c:pt idx="2">
                  <c:v>81.34</c:v>
                </c:pt>
                <c:pt idx="3">
                  <c:v>81.459999999999994</c:v>
                </c:pt>
                <c:pt idx="4">
                  <c:v>81.319999999999993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105.41</c:v>
                </c:pt>
                <c:pt idx="1">
                  <c:v>103.85</c:v>
                </c:pt>
                <c:pt idx="2">
                  <c:v>104.4</c:v>
                </c:pt>
                <c:pt idx="3">
                  <c:v>102.84</c:v>
                </c:pt>
                <c:pt idx="4">
                  <c:v>101.63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2.4300000000000002</c:v>
                </c:pt>
                <c:pt idx="1">
                  <c:v>4.7</c:v>
                </c:pt>
                <c:pt idx="2">
                  <c:v>6.86</c:v>
                </c:pt>
                <c:pt idx="3">
                  <c:v>9.01</c:v>
                </c:pt>
                <c:pt idx="4">
                  <c:v>11.09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29.24</c:v>
                </c:pt>
                <c:pt idx="1">
                  <c:v>35.21</c:v>
                </c:pt>
                <c:pt idx="2">
                  <c:v>47.18</c:v>
                </c:pt>
                <c:pt idx="3">
                  <c:v>39.520000000000003</c:v>
                </c:pt>
                <c:pt idx="4">
                  <c:v>31.05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1563.29</c:v>
                </c:pt>
                <c:pt idx="1">
                  <c:v>1585.02</c:v>
                </c:pt>
                <c:pt idx="2">
                  <c:v>1607.46</c:v>
                </c:pt>
                <c:pt idx="3">
                  <c:v>1568.1</c:v>
                </c:pt>
                <c:pt idx="4">
                  <c:v>1322.14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68.42</c:v>
                </c:pt>
                <c:pt idx="1">
                  <c:v>68.59</c:v>
                </c:pt>
                <c:pt idx="2">
                  <c:v>67.72</c:v>
                </c:pt>
                <c:pt idx="3">
                  <c:v>68.53</c:v>
                </c:pt>
                <c:pt idx="4">
                  <c:v>68.319999999999993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152.55000000000001</c:v>
                </c:pt>
                <c:pt idx="3">
                  <c:v>151.24</c:v>
                </c:pt>
                <c:pt idx="4">
                  <c:v>151.71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E61" zoomScale="90" zoomScaleNormal="9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玉村町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35620</v>
      </c>
      <c r="AM8" s="21"/>
      <c r="AN8" s="21"/>
      <c r="AO8" s="21"/>
      <c r="AP8" s="21"/>
      <c r="AQ8" s="21"/>
      <c r="AR8" s="21"/>
      <c r="AS8" s="21"/>
      <c r="AT8" s="7">
        <f>データ!T6</f>
        <v>25.78</v>
      </c>
      <c r="AU8" s="7"/>
      <c r="AV8" s="7"/>
      <c r="AW8" s="7"/>
      <c r="AX8" s="7"/>
      <c r="AY8" s="7"/>
      <c r="AZ8" s="7"/>
      <c r="BA8" s="7"/>
      <c r="BB8" s="7">
        <f>データ!U6</f>
        <v>1381.69</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41.69</v>
      </c>
      <c r="J10" s="7"/>
      <c r="K10" s="7"/>
      <c r="L10" s="7"/>
      <c r="M10" s="7"/>
      <c r="N10" s="7"/>
      <c r="O10" s="7"/>
      <c r="P10" s="7">
        <f>データ!P6</f>
        <v>56.57</v>
      </c>
      <c r="Q10" s="7"/>
      <c r="R10" s="7"/>
      <c r="S10" s="7"/>
      <c r="T10" s="7"/>
      <c r="U10" s="7"/>
      <c r="V10" s="7"/>
      <c r="W10" s="7">
        <f>データ!Q6</f>
        <v>85.1</v>
      </c>
      <c r="X10" s="7"/>
      <c r="Y10" s="7"/>
      <c r="Z10" s="7"/>
      <c r="AA10" s="7"/>
      <c r="AB10" s="7"/>
      <c r="AC10" s="7"/>
      <c r="AD10" s="21">
        <f>データ!R6</f>
        <v>2090</v>
      </c>
      <c r="AE10" s="21"/>
      <c r="AF10" s="21"/>
      <c r="AG10" s="21"/>
      <c r="AH10" s="21"/>
      <c r="AI10" s="21"/>
      <c r="AJ10" s="21"/>
      <c r="AK10" s="2"/>
      <c r="AL10" s="21">
        <f>データ!V6</f>
        <v>20027</v>
      </c>
      <c r="AM10" s="21"/>
      <c r="AN10" s="21"/>
      <c r="AO10" s="21"/>
      <c r="AP10" s="21"/>
      <c r="AQ10" s="21"/>
      <c r="AR10" s="21"/>
      <c r="AS10" s="21"/>
      <c r="AT10" s="7">
        <f>データ!W6</f>
        <v>4.8099999999999996</v>
      </c>
      <c r="AU10" s="7"/>
      <c r="AV10" s="7"/>
      <c r="AW10" s="7"/>
      <c r="AX10" s="7"/>
      <c r="AY10" s="7"/>
      <c r="AZ10" s="7"/>
      <c r="BA10" s="7"/>
      <c r="BB10" s="7">
        <f>データ!X6</f>
        <v>4163.62</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5F/dMlfa7lj+46j1WFPf7laVNcEjUFsA9339Fc+DvHAknQO+dTJYzYvw1Cy2a2DFLhIo60IVT2JNO62s8tbYA==" saltValue="uSfOvAPdaKqgHcj0YoaHO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104647</v>
      </c>
      <c r="D6" s="67">
        <f t="shared" si="1"/>
        <v>46</v>
      </c>
      <c r="E6" s="67">
        <f t="shared" si="1"/>
        <v>17</v>
      </c>
      <c r="F6" s="67">
        <f t="shared" si="1"/>
        <v>4</v>
      </c>
      <c r="G6" s="67">
        <f t="shared" si="1"/>
        <v>0</v>
      </c>
      <c r="H6" s="67" t="str">
        <f t="shared" si="1"/>
        <v>群馬県　玉村町</v>
      </c>
      <c r="I6" s="67" t="str">
        <f t="shared" si="1"/>
        <v>法適用</v>
      </c>
      <c r="J6" s="67" t="str">
        <f t="shared" si="1"/>
        <v>下水道事業</v>
      </c>
      <c r="K6" s="67" t="str">
        <f t="shared" si="1"/>
        <v>特定環境保全公共下水道</v>
      </c>
      <c r="L6" s="67" t="str">
        <f t="shared" si="1"/>
        <v>D1</v>
      </c>
      <c r="M6" s="67" t="str">
        <f t="shared" si="1"/>
        <v>非設置</v>
      </c>
      <c r="N6" s="75" t="str">
        <f t="shared" si="1"/>
        <v>-</v>
      </c>
      <c r="O6" s="75">
        <f t="shared" si="1"/>
        <v>41.69</v>
      </c>
      <c r="P6" s="75">
        <f t="shared" si="1"/>
        <v>56.57</v>
      </c>
      <c r="Q6" s="75">
        <f t="shared" si="1"/>
        <v>85.1</v>
      </c>
      <c r="R6" s="75">
        <f t="shared" si="1"/>
        <v>2090</v>
      </c>
      <c r="S6" s="75">
        <f t="shared" si="1"/>
        <v>35620</v>
      </c>
      <c r="T6" s="75">
        <f t="shared" si="1"/>
        <v>25.78</v>
      </c>
      <c r="U6" s="75">
        <f t="shared" si="1"/>
        <v>1381.69</v>
      </c>
      <c r="V6" s="75">
        <f t="shared" si="1"/>
        <v>20027</v>
      </c>
      <c r="W6" s="75">
        <f t="shared" si="1"/>
        <v>4.8099999999999996</v>
      </c>
      <c r="X6" s="75">
        <f t="shared" si="1"/>
        <v>4163.62</v>
      </c>
      <c r="Y6" s="83">
        <f t="shared" ref="Y6:AH6" si="2">IF(Y7="",NA(),Y7)</f>
        <v>105.41</v>
      </c>
      <c r="Z6" s="83">
        <f t="shared" si="2"/>
        <v>103.85</v>
      </c>
      <c r="AA6" s="83">
        <f t="shared" si="2"/>
        <v>104.4</v>
      </c>
      <c r="AB6" s="83">
        <f t="shared" si="2"/>
        <v>102.84</v>
      </c>
      <c r="AC6" s="83">
        <f t="shared" si="2"/>
        <v>101.63</v>
      </c>
      <c r="AD6" s="83">
        <f t="shared" si="2"/>
        <v>102.7</v>
      </c>
      <c r="AE6" s="83">
        <f t="shared" si="2"/>
        <v>104.11</v>
      </c>
      <c r="AF6" s="83">
        <f t="shared" si="2"/>
        <v>101.98</v>
      </c>
      <c r="AG6" s="83">
        <f t="shared" si="2"/>
        <v>102.68</v>
      </c>
      <c r="AH6" s="83">
        <f t="shared" si="2"/>
        <v>103.79</v>
      </c>
      <c r="AI6" s="75" t="str">
        <f>IF(AI7="","",IF(AI7="-","【-】","【"&amp;SUBSTITUTE(TEXT(AI7,"#,##0.00"),"-","△")&amp;"】"))</f>
        <v>【105.07】</v>
      </c>
      <c r="AJ6" s="75">
        <f t="shared" ref="AJ6:AS6" si="3">IF(AJ7="",NA(),AJ7)</f>
        <v>0</v>
      </c>
      <c r="AK6" s="75">
        <f t="shared" si="3"/>
        <v>0</v>
      </c>
      <c r="AL6" s="75">
        <f t="shared" si="3"/>
        <v>0</v>
      </c>
      <c r="AM6" s="75">
        <f t="shared" si="3"/>
        <v>0</v>
      </c>
      <c r="AN6" s="75">
        <f t="shared" si="3"/>
        <v>0</v>
      </c>
      <c r="AO6" s="83">
        <f t="shared" si="3"/>
        <v>48.2</v>
      </c>
      <c r="AP6" s="83">
        <f t="shared" si="3"/>
        <v>46.91</v>
      </c>
      <c r="AQ6" s="83">
        <f t="shared" si="3"/>
        <v>52.27</v>
      </c>
      <c r="AR6" s="83">
        <f t="shared" si="3"/>
        <v>58.68</v>
      </c>
      <c r="AS6" s="83">
        <f t="shared" si="3"/>
        <v>53.87</v>
      </c>
      <c r="AT6" s="75" t="str">
        <f>IF(AT7="","",IF(AT7="-","【-】","【"&amp;SUBSTITUTE(TEXT(AT7,"#,##0.00"),"-","△")&amp;"】"))</f>
        <v>【63.54】</v>
      </c>
      <c r="AU6" s="83">
        <f t="shared" ref="AU6:BD6" si="4">IF(AU7="",NA(),AU7)</f>
        <v>29.24</v>
      </c>
      <c r="AV6" s="83">
        <f t="shared" si="4"/>
        <v>35.21</v>
      </c>
      <c r="AW6" s="83">
        <f t="shared" si="4"/>
        <v>47.18</v>
      </c>
      <c r="AX6" s="83">
        <f t="shared" si="4"/>
        <v>39.520000000000003</v>
      </c>
      <c r="AY6" s="83">
        <f t="shared" si="4"/>
        <v>31.05</v>
      </c>
      <c r="AZ6" s="83">
        <f t="shared" si="4"/>
        <v>46.85</v>
      </c>
      <c r="BA6" s="83">
        <f t="shared" si="4"/>
        <v>44.35</v>
      </c>
      <c r="BB6" s="83">
        <f t="shared" si="4"/>
        <v>41.51</v>
      </c>
      <c r="BC6" s="83">
        <f t="shared" si="4"/>
        <v>45.01</v>
      </c>
      <c r="BD6" s="83">
        <f t="shared" si="4"/>
        <v>46.37</v>
      </c>
      <c r="BE6" s="75" t="str">
        <f>IF(BE7="","",IF(BE7="-","【-】","【"&amp;SUBSTITUTE(TEXT(BE7,"#,##0.00"),"-","△")&amp;"】"))</f>
        <v>【50.90】</v>
      </c>
      <c r="BF6" s="83">
        <f t="shared" ref="BF6:BO6" si="5">IF(BF7="",NA(),BF7)</f>
        <v>1563.29</v>
      </c>
      <c r="BG6" s="83">
        <f t="shared" si="5"/>
        <v>1585.02</v>
      </c>
      <c r="BH6" s="83">
        <f t="shared" si="5"/>
        <v>1607.46</v>
      </c>
      <c r="BI6" s="83">
        <f t="shared" si="5"/>
        <v>1568.1</v>
      </c>
      <c r="BJ6" s="83">
        <f t="shared" si="5"/>
        <v>1322.14</v>
      </c>
      <c r="BK6" s="83">
        <f t="shared" si="5"/>
        <v>1268.6300000000001</v>
      </c>
      <c r="BL6" s="83">
        <f t="shared" si="5"/>
        <v>1283.69</v>
      </c>
      <c r="BM6" s="83">
        <f t="shared" si="5"/>
        <v>1160.22</v>
      </c>
      <c r="BN6" s="83">
        <f t="shared" si="5"/>
        <v>1141.98</v>
      </c>
      <c r="BO6" s="83">
        <f t="shared" si="5"/>
        <v>1062.58</v>
      </c>
      <c r="BP6" s="75" t="str">
        <f>IF(BP7="","",IF(BP7="-","【-】","【"&amp;SUBSTITUTE(TEXT(BP7,"#,##0.00"),"-","△")&amp;"】"))</f>
        <v>【1,099.15】</v>
      </c>
      <c r="BQ6" s="83">
        <f t="shared" ref="BQ6:BZ6" si="6">IF(BQ7="",NA(),BQ7)</f>
        <v>68.42</v>
      </c>
      <c r="BR6" s="83">
        <f t="shared" si="6"/>
        <v>68.59</v>
      </c>
      <c r="BS6" s="83">
        <f t="shared" si="6"/>
        <v>67.72</v>
      </c>
      <c r="BT6" s="83">
        <f t="shared" si="6"/>
        <v>68.53</v>
      </c>
      <c r="BU6" s="83">
        <f t="shared" si="6"/>
        <v>68.319999999999993</v>
      </c>
      <c r="BV6" s="83">
        <f t="shared" si="6"/>
        <v>82.88</v>
      </c>
      <c r="BW6" s="83">
        <f t="shared" si="6"/>
        <v>82.53</v>
      </c>
      <c r="BX6" s="83">
        <f t="shared" si="6"/>
        <v>81.81</v>
      </c>
      <c r="BY6" s="83">
        <f t="shared" si="6"/>
        <v>82.27</v>
      </c>
      <c r="BZ6" s="83">
        <f t="shared" si="6"/>
        <v>80.36</v>
      </c>
      <c r="CA6" s="75" t="str">
        <f>IF(CA7="","",IF(CA7="-","【-】","【"&amp;SUBSTITUTE(TEXT(CA7,"#,##0.00"),"-","△")&amp;"】"))</f>
        <v>【72.92】</v>
      </c>
      <c r="CB6" s="83">
        <f t="shared" ref="CB6:CK6" si="7">IF(CB7="",NA(),CB7)</f>
        <v>150</v>
      </c>
      <c r="CC6" s="83">
        <f t="shared" si="7"/>
        <v>150</v>
      </c>
      <c r="CD6" s="83">
        <f t="shared" si="7"/>
        <v>152.55000000000001</v>
      </c>
      <c r="CE6" s="83">
        <f t="shared" si="7"/>
        <v>151.24</v>
      </c>
      <c r="CF6" s="83">
        <f t="shared" si="7"/>
        <v>151.71</v>
      </c>
      <c r="CG6" s="83">
        <f t="shared" si="7"/>
        <v>187.76</v>
      </c>
      <c r="CH6" s="83">
        <f t="shared" si="7"/>
        <v>190.48</v>
      </c>
      <c r="CI6" s="83">
        <f t="shared" si="7"/>
        <v>193.59</v>
      </c>
      <c r="CJ6" s="83">
        <f t="shared" si="7"/>
        <v>194.42</v>
      </c>
      <c r="CK6" s="83">
        <f t="shared" si="7"/>
        <v>201.33</v>
      </c>
      <c r="CL6" s="75" t="str">
        <f>IF(CL7="","",IF(CL7="-","【-】","【"&amp;SUBSTITUTE(TEXT(CL7,"#,##0.00"),"-","△")&amp;"】"))</f>
        <v>【225.78】</v>
      </c>
      <c r="CM6" s="83" t="str">
        <f t="shared" ref="CM6:CV6" si="8">IF(CM7="",NA(),CM7)</f>
        <v>-</v>
      </c>
      <c r="CN6" s="83" t="str">
        <f t="shared" si="8"/>
        <v>-</v>
      </c>
      <c r="CO6" s="83" t="str">
        <f t="shared" si="8"/>
        <v>-</v>
      </c>
      <c r="CP6" s="83" t="str">
        <f t="shared" si="8"/>
        <v>-</v>
      </c>
      <c r="CQ6" s="83" t="str">
        <f t="shared" si="8"/>
        <v>-</v>
      </c>
      <c r="CR6" s="83">
        <f t="shared" si="8"/>
        <v>45.87</v>
      </c>
      <c r="CS6" s="83">
        <f t="shared" si="8"/>
        <v>44.24</v>
      </c>
      <c r="CT6" s="83">
        <f t="shared" si="8"/>
        <v>45.3</v>
      </c>
      <c r="CU6" s="83">
        <f t="shared" si="8"/>
        <v>45.6</v>
      </c>
      <c r="CV6" s="83">
        <f t="shared" si="8"/>
        <v>44.79</v>
      </c>
      <c r="CW6" s="75" t="str">
        <f>IF(CW7="","",IF(CW7="-","【-】","【"&amp;SUBSTITUTE(TEXT(CW7,"#,##0.00"),"-","△")&amp;"】"))</f>
        <v>【43.17】</v>
      </c>
      <c r="CX6" s="83">
        <f t="shared" ref="CX6:DG6" si="9">IF(CX7="",NA(),CX7)</f>
        <v>81.87</v>
      </c>
      <c r="CY6" s="83">
        <f t="shared" si="9"/>
        <v>80.66</v>
      </c>
      <c r="CZ6" s="83">
        <f t="shared" si="9"/>
        <v>81.34</v>
      </c>
      <c r="DA6" s="83">
        <f t="shared" si="9"/>
        <v>81.459999999999994</v>
      </c>
      <c r="DB6" s="83">
        <f t="shared" si="9"/>
        <v>81.319999999999993</v>
      </c>
      <c r="DC6" s="83">
        <f t="shared" si="9"/>
        <v>87.65</v>
      </c>
      <c r="DD6" s="83">
        <f t="shared" si="9"/>
        <v>88.15</v>
      </c>
      <c r="DE6" s="83">
        <f t="shared" si="9"/>
        <v>88.37</v>
      </c>
      <c r="DF6" s="83">
        <f t="shared" si="9"/>
        <v>88.66</v>
      </c>
      <c r="DG6" s="83">
        <f t="shared" si="9"/>
        <v>88.68</v>
      </c>
      <c r="DH6" s="75" t="str">
        <f>IF(DH7="","",IF(DH7="-","【-】","【"&amp;SUBSTITUTE(TEXT(DH7,"#,##0.00"),"-","△")&amp;"】"))</f>
        <v>【86.31】</v>
      </c>
      <c r="DI6" s="83">
        <f t="shared" ref="DI6:DR6" si="10">IF(DI7="",NA(),DI7)</f>
        <v>2.4300000000000002</v>
      </c>
      <c r="DJ6" s="83">
        <f t="shared" si="10"/>
        <v>4.7</v>
      </c>
      <c r="DK6" s="83">
        <f t="shared" si="10"/>
        <v>6.86</v>
      </c>
      <c r="DL6" s="83">
        <f t="shared" si="10"/>
        <v>9.01</v>
      </c>
      <c r="DM6" s="83">
        <f t="shared" si="10"/>
        <v>11.09</v>
      </c>
      <c r="DN6" s="83">
        <f t="shared" si="10"/>
        <v>29.24</v>
      </c>
      <c r="DO6" s="83">
        <f t="shared" si="10"/>
        <v>31.73</v>
      </c>
      <c r="DP6" s="83">
        <f t="shared" si="10"/>
        <v>32.57</v>
      </c>
      <c r="DQ6" s="83">
        <f t="shared" si="10"/>
        <v>33.159999999999997</v>
      </c>
      <c r="DR6" s="83">
        <f t="shared" si="10"/>
        <v>34.590000000000003</v>
      </c>
      <c r="DS6" s="75" t="str">
        <f>IF(DS7="","",IF(DS7="-","【-】","【"&amp;SUBSTITUTE(TEXT(DS7,"#,##0.00"),"-","△")&amp;"】"))</f>
        <v>【30.82】</v>
      </c>
      <c r="DT6" s="75">
        <f t="shared" ref="DT6:EC6" si="11">IF(DT7="",NA(),DT7)</f>
        <v>0</v>
      </c>
      <c r="DU6" s="75">
        <f t="shared" si="11"/>
        <v>0</v>
      </c>
      <c r="DV6" s="75">
        <f t="shared" si="11"/>
        <v>0</v>
      </c>
      <c r="DW6" s="75">
        <f t="shared" si="11"/>
        <v>0</v>
      </c>
      <c r="DX6" s="75">
        <f t="shared" si="11"/>
        <v>0</v>
      </c>
      <c r="DY6" s="75">
        <f t="shared" si="11"/>
        <v>0</v>
      </c>
      <c r="DZ6" s="75">
        <f t="shared" si="11"/>
        <v>0</v>
      </c>
      <c r="EA6" s="83">
        <f t="shared" si="11"/>
        <v>4.e-002</v>
      </c>
      <c r="EB6" s="83">
        <f t="shared" si="11"/>
        <v>0.12</v>
      </c>
      <c r="EC6" s="83">
        <f t="shared" si="11"/>
        <v>0.1</v>
      </c>
      <c r="ED6" s="75" t="str">
        <f>IF(ED7="","",IF(ED7="-","【-】","【"&amp;SUBSTITUTE(TEXT(ED7,"#,##0.00"),"-","△")&amp;"】"))</f>
        <v>【0.06】</v>
      </c>
      <c r="EE6" s="75">
        <f t="shared" ref="EE6:EN6" si="12">IF(EE7="",NA(),EE7)</f>
        <v>0</v>
      </c>
      <c r="EF6" s="75">
        <f t="shared" si="12"/>
        <v>0</v>
      </c>
      <c r="EG6" s="83">
        <f t="shared" si="12"/>
        <v>4.e-002</v>
      </c>
      <c r="EH6" s="75">
        <f t="shared" si="12"/>
        <v>0</v>
      </c>
      <c r="EI6" s="75">
        <f t="shared" si="12"/>
        <v>0</v>
      </c>
      <c r="EJ6" s="83">
        <f t="shared" si="12"/>
        <v>6.e-002</v>
      </c>
      <c r="EK6" s="83">
        <f t="shared" si="12"/>
        <v>0.27</v>
      </c>
      <c r="EL6" s="83">
        <f t="shared" si="12"/>
        <v>0.22</v>
      </c>
      <c r="EM6" s="83">
        <f t="shared" si="12"/>
        <v>0.17</v>
      </c>
      <c r="EN6" s="83">
        <f t="shared" si="12"/>
        <v>0.27</v>
      </c>
      <c r="EO6" s="75" t="str">
        <f>IF(EO7="","",IF(EO7="-","【-】","【"&amp;SUBSTITUTE(TEXT(EO7,"#,##0.00"),"-","△")&amp;"】"))</f>
        <v>【0.15】</v>
      </c>
    </row>
    <row r="7" spans="1:148" s="61" customFormat="1">
      <c r="A7" s="62"/>
      <c r="B7" s="68">
        <v>2024</v>
      </c>
      <c r="C7" s="68">
        <v>104647</v>
      </c>
      <c r="D7" s="68">
        <v>46</v>
      </c>
      <c r="E7" s="68">
        <v>17</v>
      </c>
      <c r="F7" s="68">
        <v>4</v>
      </c>
      <c r="G7" s="68">
        <v>0</v>
      </c>
      <c r="H7" s="68" t="s">
        <v>96</v>
      </c>
      <c r="I7" s="68" t="s">
        <v>97</v>
      </c>
      <c r="J7" s="68" t="s">
        <v>98</v>
      </c>
      <c r="K7" s="68" t="s">
        <v>12</v>
      </c>
      <c r="L7" s="68" t="s">
        <v>99</v>
      </c>
      <c r="M7" s="68" t="s">
        <v>100</v>
      </c>
      <c r="N7" s="76" t="s">
        <v>101</v>
      </c>
      <c r="O7" s="76">
        <v>41.69</v>
      </c>
      <c r="P7" s="76">
        <v>56.57</v>
      </c>
      <c r="Q7" s="76">
        <v>85.1</v>
      </c>
      <c r="R7" s="76">
        <v>2090</v>
      </c>
      <c r="S7" s="76">
        <v>35620</v>
      </c>
      <c r="T7" s="76">
        <v>25.78</v>
      </c>
      <c r="U7" s="76">
        <v>1381.69</v>
      </c>
      <c r="V7" s="76">
        <v>20027</v>
      </c>
      <c r="W7" s="76">
        <v>4.8099999999999996</v>
      </c>
      <c r="X7" s="76">
        <v>4163.62</v>
      </c>
      <c r="Y7" s="76">
        <v>105.41</v>
      </c>
      <c r="Z7" s="76">
        <v>103.85</v>
      </c>
      <c r="AA7" s="76">
        <v>104.4</v>
      </c>
      <c r="AB7" s="76">
        <v>102.84</v>
      </c>
      <c r="AC7" s="76">
        <v>101.63</v>
      </c>
      <c r="AD7" s="76">
        <v>102.7</v>
      </c>
      <c r="AE7" s="76">
        <v>104.11</v>
      </c>
      <c r="AF7" s="76">
        <v>101.98</v>
      </c>
      <c r="AG7" s="76">
        <v>102.68</v>
      </c>
      <c r="AH7" s="76">
        <v>103.79</v>
      </c>
      <c r="AI7" s="76">
        <v>105.07</v>
      </c>
      <c r="AJ7" s="76">
        <v>0</v>
      </c>
      <c r="AK7" s="76">
        <v>0</v>
      </c>
      <c r="AL7" s="76">
        <v>0</v>
      </c>
      <c r="AM7" s="76">
        <v>0</v>
      </c>
      <c r="AN7" s="76">
        <v>0</v>
      </c>
      <c r="AO7" s="76">
        <v>48.2</v>
      </c>
      <c r="AP7" s="76">
        <v>46.91</v>
      </c>
      <c r="AQ7" s="76">
        <v>52.27</v>
      </c>
      <c r="AR7" s="76">
        <v>58.68</v>
      </c>
      <c r="AS7" s="76">
        <v>53.87</v>
      </c>
      <c r="AT7" s="76">
        <v>63.54</v>
      </c>
      <c r="AU7" s="76">
        <v>29.24</v>
      </c>
      <c r="AV7" s="76">
        <v>35.21</v>
      </c>
      <c r="AW7" s="76">
        <v>47.18</v>
      </c>
      <c r="AX7" s="76">
        <v>39.520000000000003</v>
      </c>
      <c r="AY7" s="76">
        <v>31.05</v>
      </c>
      <c r="AZ7" s="76">
        <v>46.85</v>
      </c>
      <c r="BA7" s="76">
        <v>44.35</v>
      </c>
      <c r="BB7" s="76">
        <v>41.51</v>
      </c>
      <c r="BC7" s="76">
        <v>45.01</v>
      </c>
      <c r="BD7" s="76">
        <v>46.37</v>
      </c>
      <c r="BE7" s="76">
        <v>50.9</v>
      </c>
      <c r="BF7" s="76">
        <v>1563.29</v>
      </c>
      <c r="BG7" s="76">
        <v>1585.02</v>
      </c>
      <c r="BH7" s="76">
        <v>1607.46</v>
      </c>
      <c r="BI7" s="76">
        <v>1568.1</v>
      </c>
      <c r="BJ7" s="76">
        <v>1322.14</v>
      </c>
      <c r="BK7" s="76">
        <v>1268.6300000000001</v>
      </c>
      <c r="BL7" s="76">
        <v>1283.69</v>
      </c>
      <c r="BM7" s="76">
        <v>1160.22</v>
      </c>
      <c r="BN7" s="76">
        <v>1141.98</v>
      </c>
      <c r="BO7" s="76">
        <v>1062.58</v>
      </c>
      <c r="BP7" s="76">
        <v>1099.1500000000001</v>
      </c>
      <c r="BQ7" s="76">
        <v>68.42</v>
      </c>
      <c r="BR7" s="76">
        <v>68.59</v>
      </c>
      <c r="BS7" s="76">
        <v>67.72</v>
      </c>
      <c r="BT7" s="76">
        <v>68.53</v>
      </c>
      <c r="BU7" s="76">
        <v>68.319999999999993</v>
      </c>
      <c r="BV7" s="76">
        <v>82.88</v>
      </c>
      <c r="BW7" s="76">
        <v>82.53</v>
      </c>
      <c r="BX7" s="76">
        <v>81.81</v>
      </c>
      <c r="BY7" s="76">
        <v>82.27</v>
      </c>
      <c r="BZ7" s="76">
        <v>80.36</v>
      </c>
      <c r="CA7" s="76">
        <v>72.92</v>
      </c>
      <c r="CB7" s="76">
        <v>150</v>
      </c>
      <c r="CC7" s="76">
        <v>150</v>
      </c>
      <c r="CD7" s="76">
        <v>152.55000000000001</v>
      </c>
      <c r="CE7" s="76">
        <v>151.24</v>
      </c>
      <c r="CF7" s="76">
        <v>151.71</v>
      </c>
      <c r="CG7" s="76">
        <v>187.76</v>
      </c>
      <c r="CH7" s="76">
        <v>190.48</v>
      </c>
      <c r="CI7" s="76">
        <v>193.59</v>
      </c>
      <c r="CJ7" s="76">
        <v>194.42</v>
      </c>
      <c r="CK7" s="76">
        <v>201.33</v>
      </c>
      <c r="CL7" s="76">
        <v>225.78</v>
      </c>
      <c r="CM7" s="76" t="s">
        <v>101</v>
      </c>
      <c r="CN7" s="76" t="s">
        <v>101</v>
      </c>
      <c r="CO7" s="76" t="s">
        <v>101</v>
      </c>
      <c r="CP7" s="76" t="s">
        <v>101</v>
      </c>
      <c r="CQ7" s="76" t="s">
        <v>101</v>
      </c>
      <c r="CR7" s="76">
        <v>45.87</v>
      </c>
      <c r="CS7" s="76">
        <v>44.24</v>
      </c>
      <c r="CT7" s="76">
        <v>45.3</v>
      </c>
      <c r="CU7" s="76">
        <v>45.6</v>
      </c>
      <c r="CV7" s="76">
        <v>44.79</v>
      </c>
      <c r="CW7" s="76">
        <v>43.17</v>
      </c>
      <c r="CX7" s="76">
        <v>81.87</v>
      </c>
      <c r="CY7" s="76">
        <v>80.66</v>
      </c>
      <c r="CZ7" s="76">
        <v>81.34</v>
      </c>
      <c r="DA7" s="76">
        <v>81.459999999999994</v>
      </c>
      <c r="DB7" s="76">
        <v>81.319999999999993</v>
      </c>
      <c r="DC7" s="76">
        <v>87.65</v>
      </c>
      <c r="DD7" s="76">
        <v>88.15</v>
      </c>
      <c r="DE7" s="76">
        <v>88.37</v>
      </c>
      <c r="DF7" s="76">
        <v>88.66</v>
      </c>
      <c r="DG7" s="76">
        <v>88.68</v>
      </c>
      <c r="DH7" s="76">
        <v>86.31</v>
      </c>
      <c r="DI7" s="76">
        <v>2.4300000000000002</v>
      </c>
      <c r="DJ7" s="76">
        <v>4.7</v>
      </c>
      <c r="DK7" s="76">
        <v>6.86</v>
      </c>
      <c r="DL7" s="76">
        <v>9.01</v>
      </c>
      <c r="DM7" s="76">
        <v>11.09</v>
      </c>
      <c r="DN7" s="76">
        <v>29.24</v>
      </c>
      <c r="DO7" s="76">
        <v>31.73</v>
      </c>
      <c r="DP7" s="76">
        <v>32.57</v>
      </c>
      <c r="DQ7" s="76">
        <v>33.159999999999997</v>
      </c>
      <c r="DR7" s="76">
        <v>34.590000000000003</v>
      </c>
      <c r="DS7" s="76">
        <v>30.82</v>
      </c>
      <c r="DT7" s="76">
        <v>0</v>
      </c>
      <c r="DU7" s="76">
        <v>0</v>
      </c>
      <c r="DV7" s="76">
        <v>0</v>
      </c>
      <c r="DW7" s="76">
        <v>0</v>
      </c>
      <c r="DX7" s="76">
        <v>0</v>
      </c>
      <c r="DY7" s="76">
        <v>0</v>
      </c>
      <c r="DZ7" s="76">
        <v>0</v>
      </c>
      <c r="EA7" s="76">
        <v>4.e-002</v>
      </c>
      <c r="EB7" s="76">
        <v>0.12</v>
      </c>
      <c r="EC7" s="76">
        <v>0.1</v>
      </c>
      <c r="ED7" s="76">
        <v>6.e-002</v>
      </c>
      <c r="EE7" s="76">
        <v>0</v>
      </c>
      <c r="EF7" s="76">
        <v>0</v>
      </c>
      <c r="EG7" s="76">
        <v>4.e-002</v>
      </c>
      <c r="EH7" s="76">
        <v>0</v>
      </c>
      <c r="EI7" s="76">
        <v>0</v>
      </c>
      <c r="EJ7" s="76">
        <v>6.e-002</v>
      </c>
      <c r="EK7" s="76">
        <v>0.27</v>
      </c>
      <c r="EL7" s="76">
        <v>0.22</v>
      </c>
      <c r="EM7" s="76">
        <v>0.17</v>
      </c>
      <c r="EN7" s="76">
        <v>0.27</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2025-12-23T06:10:05Z</dcterms:created>
  <dcterms:modified xsi:type="dcterms:W3CDTF">2026-01-20T09:04:24Z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2026-01-20T09:04:24Z</vt:filetime>
  </property>
</Properties>
</file>